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karau/Google Drive/Open Data/"/>
    </mc:Choice>
  </mc:AlternateContent>
  <xr:revisionPtr revIDLastSave="0" documentId="13_ncr:1_{FD33550A-CBD7-744A-9A6B-D14F925FC786}" xr6:coauthVersionLast="47" xr6:coauthVersionMax="47" xr10:uidLastSave="{00000000-0000-0000-0000-000000000000}"/>
  <bookViews>
    <workbookView xWindow="1960" yWindow="1040" windowWidth="21840" windowHeight="15980" xr2:uid="{09B61116-F02F-2B47-8B5A-0689AAB1802B}"/>
  </bookViews>
  <sheets>
    <sheet name="Tabelle1" sheetId="1" r:id="rId1"/>
  </sheets>
  <definedNames>
    <definedName name="_xlnm._FilterDatabase" localSheetId="0" hidden="1">Tabelle1!$A$1:$V$27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O4" i="1" s="1"/>
  <c r="E30" i="1"/>
  <c r="F26" i="1" s="1"/>
  <c r="H30" i="1"/>
  <c r="I13" i="1" s="1"/>
  <c r="K30" i="1"/>
  <c r="L25" i="1" s="1"/>
  <c r="Q30" i="1"/>
  <c r="R22" i="1" s="1"/>
  <c r="T30" i="1"/>
  <c r="U13" i="1" s="1"/>
  <c r="B30" i="1"/>
  <c r="C13" i="1" s="1"/>
  <c r="K33" i="1" l="1"/>
  <c r="Q33" i="1"/>
  <c r="N33" i="1"/>
  <c r="T33" i="1"/>
  <c r="R9" i="1"/>
  <c r="R7" i="1"/>
  <c r="L3" i="1"/>
  <c r="L20" i="1"/>
  <c r="R18" i="1"/>
  <c r="R16" i="1"/>
  <c r="R2" i="1"/>
  <c r="R27" i="1"/>
  <c r="O2" i="1"/>
  <c r="L5" i="1"/>
  <c r="L13" i="1"/>
  <c r="L17" i="1"/>
  <c r="L16" i="1"/>
  <c r="L24" i="1"/>
  <c r="L6" i="1"/>
  <c r="O7" i="1"/>
  <c r="O25" i="1"/>
  <c r="L12" i="1"/>
  <c r="O23" i="1"/>
  <c r="L15" i="1"/>
  <c r="L19" i="1"/>
  <c r="O10" i="1"/>
  <c r="O26" i="1"/>
  <c r="R25" i="1"/>
  <c r="L26" i="1"/>
  <c r="O8" i="1"/>
  <c r="L18" i="1"/>
  <c r="O14" i="1"/>
  <c r="O17" i="1"/>
  <c r="O27" i="1"/>
  <c r="L11" i="1"/>
  <c r="O20" i="1"/>
  <c r="L21" i="1"/>
  <c r="L4" i="1"/>
  <c r="O3" i="1"/>
  <c r="O13" i="1"/>
  <c r="U12" i="1"/>
  <c r="U5" i="1"/>
  <c r="U18" i="1"/>
  <c r="L23" i="1"/>
  <c r="L14" i="1"/>
  <c r="O24" i="1"/>
  <c r="O6" i="1"/>
  <c r="R15" i="1"/>
  <c r="R19" i="1"/>
  <c r="U22" i="1"/>
  <c r="U15" i="1"/>
  <c r="R8" i="1"/>
  <c r="L10" i="1"/>
  <c r="L22" i="1"/>
  <c r="O9" i="1"/>
  <c r="O11" i="1"/>
  <c r="R21" i="1"/>
  <c r="R4" i="1"/>
  <c r="U19" i="1"/>
  <c r="U21" i="1"/>
  <c r="U4" i="1"/>
  <c r="R6" i="1"/>
  <c r="U9" i="1"/>
  <c r="U2" i="1"/>
  <c r="O12" i="1"/>
  <c r="O5" i="1"/>
  <c r="O22" i="1"/>
  <c r="R17" i="1"/>
  <c r="R10" i="1"/>
  <c r="R11" i="1"/>
  <c r="R26" i="1"/>
  <c r="U7" i="1"/>
  <c r="U8" i="1"/>
  <c r="U25" i="1"/>
  <c r="L9" i="1"/>
  <c r="L2" i="1"/>
  <c r="L27" i="1"/>
  <c r="O15" i="1"/>
  <c r="O18" i="1"/>
  <c r="O19" i="1"/>
  <c r="R24" i="1"/>
  <c r="R3" i="1"/>
  <c r="R14" i="1"/>
  <c r="R13" i="1"/>
  <c r="U23" i="1"/>
  <c r="U6" i="1"/>
  <c r="U20" i="1"/>
  <c r="U16" i="1"/>
  <c r="R23" i="1"/>
  <c r="R20" i="1"/>
  <c r="U27" i="1"/>
  <c r="L7" i="1"/>
  <c r="L8" i="1"/>
  <c r="O21" i="1"/>
  <c r="O16" i="1"/>
  <c r="R12" i="1"/>
  <c r="R5" i="1"/>
  <c r="U17" i="1"/>
  <c r="U10" i="1"/>
  <c r="U11" i="1"/>
  <c r="U26" i="1"/>
  <c r="U24" i="1"/>
  <c r="U3" i="1"/>
  <c r="U14" i="1"/>
  <c r="F22" i="1"/>
  <c r="I18" i="1"/>
  <c r="I16" i="1"/>
  <c r="I12" i="1"/>
  <c r="F3" i="1"/>
  <c r="I15" i="1"/>
  <c r="I19" i="1"/>
  <c r="F27" i="1"/>
  <c r="I22" i="1"/>
  <c r="F5" i="1"/>
  <c r="I21" i="1"/>
  <c r="I4" i="1"/>
  <c r="I5" i="1"/>
  <c r="F19" i="1"/>
  <c r="F15" i="1"/>
  <c r="F4" i="1"/>
  <c r="F21" i="1"/>
  <c r="I2" i="1"/>
  <c r="F9" i="1"/>
  <c r="F14" i="1"/>
  <c r="I9" i="1"/>
  <c r="I27" i="1"/>
  <c r="I7" i="1"/>
  <c r="I8" i="1"/>
  <c r="I25" i="1"/>
  <c r="F18" i="1"/>
  <c r="F13" i="1"/>
  <c r="I23" i="1"/>
  <c r="I6" i="1"/>
  <c r="I20" i="1"/>
  <c r="F24" i="1"/>
  <c r="F16" i="1"/>
  <c r="I17" i="1"/>
  <c r="I10" i="1"/>
  <c r="I11" i="1"/>
  <c r="I26" i="1"/>
  <c r="F12" i="1"/>
  <c r="F2" i="1"/>
  <c r="I24" i="1"/>
  <c r="I3" i="1"/>
  <c r="I14" i="1"/>
  <c r="F7" i="1"/>
  <c r="F8" i="1"/>
  <c r="F25" i="1"/>
  <c r="C17" i="1"/>
  <c r="F23" i="1"/>
  <c r="F6" i="1"/>
  <c r="F20" i="1"/>
  <c r="F17" i="1"/>
  <c r="F10" i="1"/>
  <c r="F11" i="1"/>
  <c r="C6" i="1"/>
  <c r="C7" i="1"/>
  <c r="C23" i="1"/>
  <c r="C10" i="1"/>
  <c r="C8" i="1"/>
  <c r="C11" i="1"/>
  <c r="C22" i="1"/>
  <c r="C19" i="1"/>
  <c r="C4" i="1"/>
  <c r="C24" i="1"/>
  <c r="C3" i="1"/>
  <c r="C14" i="1"/>
  <c r="C12" i="1"/>
  <c r="C5" i="1"/>
  <c r="C15" i="1"/>
  <c r="C18" i="1"/>
  <c r="C21" i="1"/>
  <c r="C16" i="1"/>
  <c r="C9" i="1"/>
  <c r="C2" i="1"/>
  <c r="C27" i="1"/>
  <c r="C25" i="1"/>
  <c r="C20" i="1"/>
  <c r="C26" i="1"/>
  <c r="H33" i="1" l="1"/>
</calcChain>
</file>

<file path=xl/sharedStrings.xml><?xml version="1.0" encoding="utf-8"?>
<sst xmlns="http://schemas.openxmlformats.org/spreadsheetml/2006/main" count="51" uniqueCount="51">
  <si>
    <t>Genf</t>
  </si>
  <si>
    <t>Kanton</t>
  </si>
  <si>
    <t>Anzahl Anlagen</t>
  </si>
  <si>
    <t>Total Power</t>
  </si>
  <si>
    <t>GL Wasserkraft</t>
  </si>
  <si>
    <t>GL übrige erneuerbare Energie</t>
  </si>
  <si>
    <t>GL Kernenergie</t>
  </si>
  <si>
    <t>GL fossile Energieträger</t>
  </si>
  <si>
    <t>Fläche</t>
  </si>
  <si>
    <t>Waadt</t>
  </si>
  <si>
    <t>Wallis</t>
  </si>
  <si>
    <t>Freiburg</t>
  </si>
  <si>
    <t>Neuenburg</t>
  </si>
  <si>
    <t>Bern</t>
  </si>
  <si>
    <t>Jura</t>
  </si>
  <si>
    <t>Solothurn</t>
  </si>
  <si>
    <t>Basel-Landschaft</t>
  </si>
  <si>
    <t>Aargau</t>
  </si>
  <si>
    <t>Luzern</t>
  </si>
  <si>
    <t>Obwalden</t>
  </si>
  <si>
    <t>Nidwalden</t>
  </si>
  <si>
    <t>Uri</t>
  </si>
  <si>
    <t>Tessin</t>
  </si>
  <si>
    <t>Graubünden</t>
  </si>
  <si>
    <t>Glarus</t>
  </si>
  <si>
    <t>Schwyz</t>
  </si>
  <si>
    <t>Zug</t>
  </si>
  <si>
    <t>Zürich</t>
  </si>
  <si>
    <t>Schaffhausen</t>
  </si>
  <si>
    <t>Thurgau</t>
  </si>
  <si>
    <t>St. Gallen</t>
  </si>
  <si>
    <t>Appenzell Ausserrhoden</t>
  </si>
  <si>
    <t>Appenzell Innerrrhoden</t>
  </si>
  <si>
    <t>Basel-Stadt</t>
  </si>
  <si>
    <t>Schweiz</t>
  </si>
  <si>
    <t>%-Fläche CH</t>
  </si>
  <si>
    <t>%-Anlagen CH</t>
  </si>
  <si>
    <t>%-Power CH</t>
  </si>
  <si>
    <t>Rang Fläche</t>
  </si>
  <si>
    <t>Rang Anlagen</t>
  </si>
  <si>
    <t>%-Wasserkraft CH</t>
  </si>
  <si>
    <t>Rang Wasserkraft</t>
  </si>
  <si>
    <t>Rang Power</t>
  </si>
  <si>
    <t>%-übrige erneuerbare Eneergie CH</t>
  </si>
  <si>
    <t>Rang übrige erneuerbare Energie</t>
  </si>
  <si>
    <t>%-Kernenergie CH</t>
  </si>
  <si>
    <t>Rang Kernenergie CH</t>
  </si>
  <si>
    <t>%-fossile Energieträger CH</t>
  </si>
  <si>
    <t>Rang fossile Energieträger CH</t>
  </si>
  <si>
    <t>1=grösstes</t>
  </si>
  <si>
    <t>26=kleinstes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</si>
</sst>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AA9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8DB696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3" fontId="0" fillId="0" borderId="0" xfId="0" applyNumberFormat="1" applyFill="1"/>
    <xf numFmtId="0" fontId="0" fillId="0" borderId="0" xfId="0" applyFill="1"/>
    <xf numFmtId="0" fontId="3" fillId="0" borderId="0" xfId="0" applyFont="1"/>
    <xf numFmtId="4" fontId="1" fillId="0" borderId="0" xfId="0" applyNumberFormat="1" applyFont="1"/>
    <xf numFmtId="0" fontId="3" fillId="2" borderId="3" xfId="0" applyFont="1" applyFill="1" applyBorder="1"/>
    <xf numFmtId="4" fontId="2" fillId="2" borderId="3" xfId="0" applyNumberFormat="1" applyFont="1" applyFill="1" applyBorder="1"/>
    <xf numFmtId="0" fontId="0" fillId="2" borderId="8" xfId="0" applyFill="1" applyBorder="1"/>
    <xf numFmtId="4" fontId="1" fillId="2" borderId="3" xfId="0" applyNumberFormat="1" applyFont="1" applyFill="1" applyBorder="1"/>
    <xf numFmtId="4" fontId="3" fillId="0" borderId="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2" borderId="5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9" xfId="0" applyFont="1" applyBorder="1"/>
    <xf numFmtId="0" fontId="3" fillId="3" borderId="1" xfId="0" applyFont="1" applyFill="1" applyBorder="1"/>
    <xf numFmtId="3" fontId="0" fillId="3" borderId="4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4" borderId="2" xfId="0" applyFont="1" applyFill="1" applyBorder="1"/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4" fontId="1" fillId="4" borderId="2" xfId="0" applyNumberFormat="1" applyFont="1" applyFill="1" applyBorder="1"/>
    <xf numFmtId="0" fontId="0" fillId="4" borderId="7" xfId="0" applyFill="1" applyBorder="1"/>
    <xf numFmtId="3" fontId="0" fillId="3" borderId="6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0" fillId="4" borderId="7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11" xfId="0" applyFill="1" applyBorder="1"/>
    <xf numFmtId="0" fontId="0" fillId="0" borderId="1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DB696"/>
      <color rgb="FFEEEEEE"/>
      <color rgb="FFF5F5F5"/>
      <color rgb="FFFAA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674D-07BA-0446-B1C0-FDB3861D3D5E}">
  <dimension ref="A1:V38"/>
  <sheetViews>
    <sheetView tabSelected="1" workbookViewId="0">
      <selection activeCell="A23" sqref="A23"/>
    </sheetView>
  </sheetViews>
  <sheetFormatPr baseColWidth="10" defaultRowHeight="16" x14ac:dyDescent="0.2"/>
  <cols>
    <col min="1" max="1" width="20" style="3" bestFit="1" customWidth="1"/>
    <col min="2" max="2" width="10.83203125" style="3"/>
    <col min="3" max="3" width="15.5" style="3" bestFit="1" customWidth="1"/>
    <col min="4" max="4" width="13.83203125" style="3" customWidth="1"/>
    <col min="5" max="5" width="19" style="3" bestFit="1" customWidth="1"/>
    <col min="6" max="6" width="17.1640625" style="3" bestFit="1" customWidth="1"/>
    <col min="7" max="7" width="14.1640625" style="3" customWidth="1"/>
    <col min="8" max="10" width="16" style="3" customWidth="1"/>
    <col min="11" max="13" width="14.83203125" style="3" customWidth="1"/>
    <col min="14" max="14" width="33.83203125" style="3" bestFit="1" customWidth="1"/>
    <col min="15" max="15" width="37.6640625" style="3" bestFit="1" customWidth="1"/>
    <col min="16" max="16" width="36.33203125" style="3" bestFit="1" customWidth="1"/>
    <col min="17" max="17" width="18.83203125" style="3" bestFit="1" customWidth="1"/>
    <col min="18" max="18" width="21.33203125" style="3" bestFit="1" customWidth="1"/>
    <col min="19" max="19" width="24.6640625" style="3" bestFit="1" customWidth="1"/>
    <col min="20" max="20" width="26.83203125" style="3" bestFit="1" customWidth="1"/>
    <col min="21" max="21" width="29.6640625" style="3" bestFit="1" customWidth="1"/>
    <col min="22" max="22" width="32.6640625" style="3" bestFit="1" customWidth="1"/>
    <col min="23" max="16384" width="10.83203125" style="3"/>
  </cols>
  <sheetData>
    <row r="1" spans="1:22" s="4" customFormat="1" ht="19" x14ac:dyDescent="0.25">
      <c r="A1" s="19" t="s">
        <v>1</v>
      </c>
      <c r="B1" s="20" t="s">
        <v>8</v>
      </c>
      <c r="C1" s="27" t="s">
        <v>35</v>
      </c>
      <c r="D1" s="6" t="s">
        <v>38</v>
      </c>
      <c r="E1" s="20" t="s">
        <v>2</v>
      </c>
      <c r="F1" s="27" t="s">
        <v>36</v>
      </c>
      <c r="G1" s="6" t="s">
        <v>39</v>
      </c>
      <c r="H1" s="20" t="s">
        <v>3</v>
      </c>
      <c r="I1" s="27" t="s">
        <v>37</v>
      </c>
      <c r="J1" s="6" t="s">
        <v>42</v>
      </c>
      <c r="K1" s="20" t="s">
        <v>4</v>
      </c>
      <c r="L1" s="27" t="s">
        <v>40</v>
      </c>
      <c r="M1" s="6" t="s">
        <v>41</v>
      </c>
      <c r="N1" s="20" t="s">
        <v>5</v>
      </c>
      <c r="O1" s="27" t="s">
        <v>43</v>
      </c>
      <c r="P1" s="6" t="s">
        <v>44</v>
      </c>
      <c r="Q1" s="20" t="s">
        <v>6</v>
      </c>
      <c r="R1" s="27" t="s">
        <v>45</v>
      </c>
      <c r="S1" s="6" t="s">
        <v>46</v>
      </c>
      <c r="T1" s="20" t="s">
        <v>7</v>
      </c>
      <c r="U1" s="27" t="s">
        <v>47</v>
      </c>
      <c r="V1" s="6" t="s">
        <v>48</v>
      </c>
    </row>
    <row r="2" spans="1:22" customFormat="1" x14ac:dyDescent="0.2">
      <c r="A2" s="38" t="s">
        <v>21</v>
      </c>
      <c r="B2" s="22">
        <v>1076.3</v>
      </c>
      <c r="C2" s="28">
        <f>100/$B$30*B2</f>
        <v>2.606659175014046</v>
      </c>
      <c r="D2" s="12">
        <v>11</v>
      </c>
      <c r="E2" s="21">
        <v>444</v>
      </c>
      <c r="F2" s="28">
        <f>100/$E$30*E2</f>
        <v>0.3913721826050931</v>
      </c>
      <c r="G2" s="12">
        <v>25</v>
      </c>
      <c r="H2" s="22">
        <v>492475.03</v>
      </c>
      <c r="I2" s="35">
        <f>100/$H$30*H2</f>
        <v>2.2134124021889203</v>
      </c>
      <c r="J2" s="12">
        <v>10</v>
      </c>
      <c r="K2" s="21">
        <v>482851</v>
      </c>
      <c r="L2" s="35">
        <f>100/$K$30*K2</f>
        <v>3.0948569167927324</v>
      </c>
      <c r="M2" s="12">
        <v>8</v>
      </c>
      <c r="N2" s="22">
        <v>9624.0300000000007</v>
      </c>
      <c r="O2" s="35">
        <f>100/$N$30*N2</f>
        <v>0.28741075560264151</v>
      </c>
      <c r="P2" s="12">
        <v>26</v>
      </c>
      <c r="Q2" s="21">
        <v>0</v>
      </c>
      <c r="R2" s="33">
        <f>100/$Q$30*Q2</f>
        <v>0</v>
      </c>
      <c r="S2" s="13"/>
      <c r="T2" s="22">
        <v>0</v>
      </c>
      <c r="U2" s="28">
        <f>100/$T$30*T2</f>
        <v>0</v>
      </c>
      <c r="V2" s="14">
        <v>26</v>
      </c>
    </row>
    <row r="3" spans="1:22" customFormat="1" x14ac:dyDescent="0.2">
      <c r="A3" s="38" t="s">
        <v>25</v>
      </c>
      <c r="B3" s="22">
        <v>908</v>
      </c>
      <c r="C3" s="28">
        <f>100/$B$30*B3</f>
        <v>2.1990583767655432</v>
      </c>
      <c r="D3" s="12">
        <v>13</v>
      </c>
      <c r="E3" s="21">
        <v>1530</v>
      </c>
      <c r="F3" s="28">
        <f>100/$E$30*E3</f>
        <v>1.3486473860040371</v>
      </c>
      <c r="G3" s="12">
        <v>17</v>
      </c>
      <c r="H3" s="22">
        <v>371494.38</v>
      </c>
      <c r="I3" s="35">
        <f>100/$H$30*H3</f>
        <v>1.6696689536431595</v>
      </c>
      <c r="J3" s="12">
        <v>13</v>
      </c>
      <c r="K3" s="22">
        <v>316107.06</v>
      </c>
      <c r="L3" s="35">
        <f>100/$K$30*K3</f>
        <v>2.0261035414403517</v>
      </c>
      <c r="M3" s="12">
        <v>10</v>
      </c>
      <c r="N3" s="22">
        <v>55387.32</v>
      </c>
      <c r="O3" s="35">
        <f>100/$N$30*N3</f>
        <v>1.654079579137357</v>
      </c>
      <c r="P3" s="12">
        <v>17</v>
      </c>
      <c r="Q3" s="21">
        <v>0</v>
      </c>
      <c r="R3" s="33">
        <f>100/$Q$30*Q3</f>
        <v>0</v>
      </c>
      <c r="S3" s="13"/>
      <c r="T3" s="21">
        <v>0</v>
      </c>
      <c r="U3" s="28">
        <f>100/$T$30*T3</f>
        <v>0</v>
      </c>
      <c r="V3" s="14">
        <v>21</v>
      </c>
    </row>
    <row r="4" spans="1:22" customFormat="1" x14ac:dyDescent="0.2">
      <c r="A4" s="38" t="s">
        <v>14</v>
      </c>
      <c r="B4" s="22">
        <v>838.6</v>
      </c>
      <c r="C4" s="28">
        <f>100/$B$30*B4</f>
        <v>2.0309805669114365</v>
      </c>
      <c r="D4" s="12">
        <v>14</v>
      </c>
      <c r="E4" s="21">
        <v>1626</v>
      </c>
      <c r="F4" s="28">
        <f>100/$E$30*E4</f>
        <v>1.4332683984591923</v>
      </c>
      <c r="G4" s="12">
        <v>16</v>
      </c>
      <c r="H4" s="22">
        <v>72355.070000000007</v>
      </c>
      <c r="I4" s="35">
        <f>100/$H$30*H4</f>
        <v>0.32519742026158666</v>
      </c>
      <c r="J4" s="12">
        <v>21</v>
      </c>
      <c r="K4" s="21">
        <v>8231</v>
      </c>
      <c r="L4" s="35">
        <f>100/$K$30*K4</f>
        <v>5.2756993942481178E-2</v>
      </c>
      <c r="M4" s="12">
        <v>23</v>
      </c>
      <c r="N4" s="22">
        <v>64124.07</v>
      </c>
      <c r="O4" s="35">
        <f>100/$N$30*N4</f>
        <v>1.9149927224890899</v>
      </c>
      <c r="P4" s="12">
        <v>16</v>
      </c>
      <c r="Q4" s="21">
        <v>0</v>
      </c>
      <c r="R4" s="33">
        <f>100/$Q$30*Q4</f>
        <v>0</v>
      </c>
      <c r="S4" s="13"/>
      <c r="T4" s="21">
        <v>0</v>
      </c>
      <c r="U4" s="28">
        <f>100/$T$30*T4</f>
        <v>0</v>
      </c>
      <c r="V4" s="14">
        <v>20</v>
      </c>
    </row>
    <row r="5" spans="1:22" customFormat="1" x14ac:dyDescent="0.2">
      <c r="A5" s="38" t="s">
        <v>24</v>
      </c>
      <c r="B5" s="22">
        <v>685.4</v>
      </c>
      <c r="C5" s="28">
        <f>100/$B$30*B5</f>
        <v>1.6599500125937259</v>
      </c>
      <c r="D5" s="12">
        <v>17</v>
      </c>
      <c r="E5" s="21">
        <v>497</v>
      </c>
      <c r="F5" s="28">
        <f>100/$E$30*E5</f>
        <v>0.43809003323137674</v>
      </c>
      <c r="G5" s="12">
        <v>23</v>
      </c>
      <c r="H5" s="22">
        <v>1718815.51</v>
      </c>
      <c r="I5" s="35">
        <f>100/$H$30*H5</f>
        <v>7.7251583027644548</v>
      </c>
      <c r="J5" s="12">
        <v>5</v>
      </c>
      <c r="K5" s="22">
        <v>1697234.2</v>
      </c>
      <c r="L5" s="35">
        <f>100/$K$30*K5</f>
        <v>10.878504970036676</v>
      </c>
      <c r="M5" s="12">
        <v>3</v>
      </c>
      <c r="N5" s="22">
        <v>21581.31</v>
      </c>
      <c r="O5" s="35">
        <f>100/$N$30*N5</f>
        <v>0.64450137977488053</v>
      </c>
      <c r="P5" s="12">
        <v>22</v>
      </c>
      <c r="Q5" s="21">
        <v>0</v>
      </c>
      <c r="R5" s="33">
        <f>100/$Q$30*Q5</f>
        <v>0</v>
      </c>
      <c r="S5" s="13"/>
      <c r="T5" s="21">
        <v>0</v>
      </c>
      <c r="U5" s="28">
        <f>100/$T$30*T5</f>
        <v>0</v>
      </c>
      <c r="V5" s="14">
        <v>23</v>
      </c>
    </row>
    <row r="6" spans="1:22" customFormat="1" x14ac:dyDescent="0.2">
      <c r="A6" s="38" t="s">
        <v>19</v>
      </c>
      <c r="B6" s="22">
        <v>490.6</v>
      </c>
      <c r="C6" s="28">
        <f>100/$B$30*B6</f>
        <v>1.1881696471819114</v>
      </c>
      <c r="D6" s="12">
        <v>19</v>
      </c>
      <c r="E6" s="21">
        <v>515</v>
      </c>
      <c r="F6" s="28">
        <f>100/$E$30*E6</f>
        <v>0.45395647306671838</v>
      </c>
      <c r="G6" s="12">
        <v>22</v>
      </c>
      <c r="H6" s="22">
        <v>151057.31</v>
      </c>
      <c r="I6" s="35">
        <f>100/$H$30*H6</f>
        <v>0.67892198188260711</v>
      </c>
      <c r="J6" s="12">
        <v>19</v>
      </c>
      <c r="K6" s="22">
        <v>133677.5</v>
      </c>
      <c r="L6" s="35">
        <f>100/$K$30*K6</f>
        <v>0.85681242348998032</v>
      </c>
      <c r="M6" s="12">
        <v>13</v>
      </c>
      <c r="N6" s="22">
        <v>17379.810000000001</v>
      </c>
      <c r="O6" s="35">
        <f>100/$N$30*N6</f>
        <v>0.51902834096842443</v>
      </c>
      <c r="P6" s="12">
        <v>23</v>
      </c>
      <c r="Q6" s="21">
        <v>0</v>
      </c>
      <c r="R6" s="33">
        <f>100/$Q$30*Q6</f>
        <v>0</v>
      </c>
      <c r="S6" s="13"/>
      <c r="T6" s="22">
        <v>0</v>
      </c>
      <c r="U6" s="28">
        <f>100/$T$30*T6</f>
        <v>0</v>
      </c>
      <c r="V6" s="14">
        <v>24</v>
      </c>
    </row>
    <row r="7" spans="1:22" customFormat="1" x14ac:dyDescent="0.2">
      <c r="A7" s="38" t="s">
        <v>28</v>
      </c>
      <c r="B7" s="22">
        <v>298.39999999999998</v>
      </c>
      <c r="C7" s="28">
        <f>100/$B$30*B7</f>
        <v>0.72268614496347794</v>
      </c>
      <c r="D7" s="12">
        <v>20</v>
      </c>
      <c r="E7" s="21">
        <v>1130</v>
      </c>
      <c r="F7" s="28">
        <f>100/$E$30*E7</f>
        <v>0.99605983410755683</v>
      </c>
      <c r="G7" s="12">
        <v>19</v>
      </c>
      <c r="H7" s="22">
        <v>64715.47</v>
      </c>
      <c r="I7" s="35">
        <f>100/$H$30*H7</f>
        <v>0.29086149588433957</v>
      </c>
      <c r="J7" s="12">
        <v>22</v>
      </c>
      <c r="K7" s="22">
        <v>35794.550000000003</v>
      </c>
      <c r="L7" s="35">
        <f>100/$K$30*K7</f>
        <v>0.22942690529994408</v>
      </c>
      <c r="M7" s="12">
        <v>19</v>
      </c>
      <c r="N7" s="22">
        <v>28920.92</v>
      </c>
      <c r="O7" s="35">
        <f>100/$N$30*N7</f>
        <v>0.86369051945219899</v>
      </c>
      <c r="P7" s="12">
        <v>20</v>
      </c>
      <c r="Q7" s="21">
        <v>0</v>
      </c>
      <c r="R7" s="33">
        <f>100/$Q$30*Q7</f>
        <v>0</v>
      </c>
      <c r="S7" s="13"/>
      <c r="T7" s="21">
        <v>0</v>
      </c>
      <c r="U7" s="28">
        <f>100/$T$30*T7</f>
        <v>0</v>
      </c>
      <c r="V7" s="14">
        <v>22</v>
      </c>
    </row>
    <row r="8" spans="1:22" customFormat="1" x14ac:dyDescent="0.2">
      <c r="A8" s="38" t="s">
        <v>20</v>
      </c>
      <c r="B8" s="22">
        <v>275.89999999999998</v>
      </c>
      <c r="C8" s="28">
        <f>100/$B$30*B8</f>
        <v>0.66819405963613798</v>
      </c>
      <c r="D8" s="12">
        <v>22</v>
      </c>
      <c r="E8" s="21">
        <v>335</v>
      </c>
      <c r="F8" s="28">
        <f>100/$E$30*E8</f>
        <v>0.29529207471330227</v>
      </c>
      <c r="G8" s="12">
        <v>26</v>
      </c>
      <c r="H8" s="22">
        <v>49585.67</v>
      </c>
      <c r="I8" s="35">
        <f>100/$H$30*H8</f>
        <v>0.22286112038786429</v>
      </c>
      <c r="J8" s="12">
        <v>24</v>
      </c>
      <c r="K8" s="22">
        <v>38313.1</v>
      </c>
      <c r="L8" s="35">
        <f>100/$K$30*K8</f>
        <v>0.24556967374774336</v>
      </c>
      <c r="M8" s="12">
        <v>18</v>
      </c>
      <c r="N8" s="22">
        <v>11272.57</v>
      </c>
      <c r="O8" s="35">
        <f>100/$N$30*N8</f>
        <v>0.33664253553694956</v>
      </c>
      <c r="P8" s="12">
        <v>24</v>
      </c>
      <c r="Q8" s="21">
        <v>0</v>
      </c>
      <c r="R8" s="33">
        <f>100/$Q$30*Q8</f>
        <v>0</v>
      </c>
      <c r="S8" s="13"/>
      <c r="T8" s="21">
        <v>0</v>
      </c>
      <c r="U8" s="28">
        <f>100/$T$30*T8</f>
        <v>0</v>
      </c>
      <c r="V8" s="14">
        <v>25</v>
      </c>
    </row>
    <row r="9" spans="1:22" customFormat="1" x14ac:dyDescent="0.2">
      <c r="A9" s="38" t="s">
        <v>29</v>
      </c>
      <c r="B9" s="22">
        <v>991.5</v>
      </c>
      <c r="C9" s="28">
        <f>100/$B$30*B9</f>
        <v>2.4012845600914492</v>
      </c>
      <c r="D9" s="12">
        <v>12</v>
      </c>
      <c r="E9" s="21">
        <v>5481</v>
      </c>
      <c r="F9" s="28">
        <f>100/$E$30*E9</f>
        <v>4.8313309298615215</v>
      </c>
      <c r="G9" s="12">
        <v>10</v>
      </c>
      <c r="H9" s="22">
        <v>192250.48</v>
      </c>
      <c r="I9" s="35">
        <f>100/$H$30*H9</f>
        <v>0.8640632942522446</v>
      </c>
      <c r="J9" s="12">
        <v>17</v>
      </c>
      <c r="K9" s="22">
        <v>10216.799999999999</v>
      </c>
      <c r="L9" s="35">
        <f>100/$K$30*K9</f>
        <v>6.5485075411437457E-2</v>
      </c>
      <c r="M9" s="12">
        <v>21</v>
      </c>
      <c r="N9" s="22">
        <v>181953.68</v>
      </c>
      <c r="O9" s="35">
        <f>100/$N$30*N9</f>
        <v>5.4338405692294431</v>
      </c>
      <c r="P9" s="12">
        <v>7</v>
      </c>
      <c r="Q9" s="21">
        <v>0</v>
      </c>
      <c r="R9" s="33">
        <f>100/$Q$30*Q9</f>
        <v>0</v>
      </c>
      <c r="S9" s="13"/>
      <c r="T9" s="21">
        <v>80</v>
      </c>
      <c r="U9" s="28">
        <f>100/$T$30*T9</f>
        <v>2.8096596097382801E-2</v>
      </c>
      <c r="V9" s="14">
        <v>19</v>
      </c>
    </row>
    <row r="10" spans="1:22" customFormat="1" x14ac:dyDescent="0.2">
      <c r="A10" s="38" t="s">
        <v>26</v>
      </c>
      <c r="B10" s="22">
        <v>238.7</v>
      </c>
      <c r="C10" s="28">
        <f>100/$B$30*B10</f>
        <v>0.57810047856160252</v>
      </c>
      <c r="D10" s="12">
        <v>24</v>
      </c>
      <c r="E10" s="21">
        <v>1052</v>
      </c>
      <c r="F10" s="28">
        <f>100/$E$30*E10</f>
        <v>0.92730526148774317</v>
      </c>
      <c r="G10" s="12">
        <v>20</v>
      </c>
      <c r="H10" s="22">
        <v>52931.05</v>
      </c>
      <c r="I10" s="35">
        <f>100/$H$30*H10</f>
        <v>0.23789681789730913</v>
      </c>
      <c r="J10" s="12">
        <v>23</v>
      </c>
      <c r="K10" s="22">
        <v>11460.52</v>
      </c>
      <c r="L10" s="35">
        <f>100/$K$30*K10</f>
        <v>7.3456759107967978E-2</v>
      </c>
      <c r="M10" s="12">
        <v>20</v>
      </c>
      <c r="N10" s="22">
        <v>41210.53</v>
      </c>
      <c r="O10" s="35">
        <f>100/$N$30*N10</f>
        <v>1.2307058026715758</v>
      </c>
      <c r="P10" s="12">
        <v>19</v>
      </c>
      <c r="Q10" s="21">
        <v>0</v>
      </c>
      <c r="R10" s="33">
        <f>100/$Q$30*Q10</f>
        <v>0</v>
      </c>
      <c r="S10" s="13"/>
      <c r="T10" s="21">
        <v>260</v>
      </c>
      <c r="U10" s="28">
        <f>100/$T$30*T10</f>
        <v>9.1313937316494106E-2</v>
      </c>
      <c r="V10" s="14">
        <v>18</v>
      </c>
    </row>
    <row r="11" spans="1:22" customFormat="1" x14ac:dyDescent="0.2">
      <c r="A11" s="38" t="s">
        <v>18</v>
      </c>
      <c r="B11" s="22">
        <v>1493.3</v>
      </c>
      <c r="C11" s="28">
        <f>100/$B$30*B11</f>
        <v>3.616579156414081</v>
      </c>
      <c r="D11" s="12">
        <v>9</v>
      </c>
      <c r="E11" s="21">
        <v>5868</v>
      </c>
      <c r="F11" s="28">
        <f>100/$E$30*E11</f>
        <v>5.1724593863213659</v>
      </c>
      <c r="G11" s="12">
        <v>8</v>
      </c>
      <c r="H11" s="22">
        <v>261503.94</v>
      </c>
      <c r="I11" s="35">
        <f>100/$H$30*H11</f>
        <v>1.1753206330425876</v>
      </c>
      <c r="J11" s="12">
        <v>14</v>
      </c>
      <c r="K11" s="22">
        <v>9883.2000000000007</v>
      </c>
      <c r="L11" s="35">
        <f>100/$K$30*K11</f>
        <v>6.3346850022151624E-2</v>
      </c>
      <c r="M11" s="12">
        <v>22</v>
      </c>
      <c r="N11" s="22">
        <v>251105.74</v>
      </c>
      <c r="O11" s="35">
        <f>100/$N$30*N11</f>
        <v>7.4989885182777316</v>
      </c>
      <c r="P11" s="12">
        <v>5</v>
      </c>
      <c r="Q11" s="21">
        <v>0</v>
      </c>
      <c r="R11" s="33">
        <f>100/$Q$30*Q11</f>
        <v>0</v>
      </c>
      <c r="S11" s="13"/>
      <c r="T11" s="21">
        <v>515</v>
      </c>
      <c r="U11" s="28">
        <f>100/$T$30*T11</f>
        <v>0.1808718373769018</v>
      </c>
      <c r="V11" s="14">
        <v>17</v>
      </c>
    </row>
    <row r="12" spans="1:22" customFormat="1" x14ac:dyDescent="0.2">
      <c r="A12" s="38" t="s">
        <v>32</v>
      </c>
      <c r="B12" s="22">
        <v>172.4</v>
      </c>
      <c r="C12" s="28">
        <f>100/$B$30*B12</f>
        <v>0.41753046713037406</v>
      </c>
      <c r="D12" s="12">
        <v>25</v>
      </c>
      <c r="E12" s="21">
        <v>492</v>
      </c>
      <c r="F12" s="28">
        <f>100/$E$30*E12</f>
        <v>0.43368268883267075</v>
      </c>
      <c r="G12" s="12">
        <v>24</v>
      </c>
      <c r="H12" s="22">
        <v>13985.3</v>
      </c>
      <c r="I12" s="35">
        <f>100/$H$30*H12</f>
        <v>6.2856458871290807E-2</v>
      </c>
      <c r="J12" s="12">
        <v>26</v>
      </c>
      <c r="K12" s="21">
        <v>2532</v>
      </c>
      <c r="L12" s="35">
        <f>100/$K$30*K12</f>
        <v>1.6228976875514802E-2</v>
      </c>
      <c r="M12" s="12">
        <v>24</v>
      </c>
      <c r="N12" s="22">
        <v>10673.3</v>
      </c>
      <c r="O12" s="35">
        <f>100/$N$30*N12</f>
        <v>0.31874601573079814</v>
      </c>
      <c r="P12" s="12">
        <v>25</v>
      </c>
      <c r="Q12" s="21">
        <v>0</v>
      </c>
      <c r="R12" s="33">
        <f>100/$Q$30*Q12</f>
        <v>0</v>
      </c>
      <c r="S12" s="13"/>
      <c r="T12" s="21">
        <v>780</v>
      </c>
      <c r="U12" s="28">
        <f>100/$T$30*T12</f>
        <v>0.27394181194948231</v>
      </c>
      <c r="V12" s="14">
        <v>16</v>
      </c>
    </row>
    <row r="13" spans="1:22" customFormat="1" x14ac:dyDescent="0.2">
      <c r="A13" s="38" t="s">
        <v>9</v>
      </c>
      <c r="B13" s="22">
        <v>3212.2</v>
      </c>
      <c r="C13" s="28">
        <f>100/$B$30*B13</f>
        <v>7.7795322883769575</v>
      </c>
      <c r="D13" s="12">
        <v>4</v>
      </c>
      <c r="E13" s="21">
        <v>14250</v>
      </c>
      <c r="F13" s="28">
        <f>100/$E$30*E13</f>
        <v>12.560931536312111</v>
      </c>
      <c r="G13" s="12">
        <v>2</v>
      </c>
      <c r="H13" s="22">
        <v>779046.8</v>
      </c>
      <c r="I13" s="35">
        <f>100/$H$30*H13</f>
        <v>3.5013995511723537</v>
      </c>
      <c r="J13" s="12">
        <v>8</v>
      </c>
      <c r="K13" s="22">
        <v>488024.7</v>
      </c>
      <c r="L13" s="35">
        <f>100/$K$30*K13</f>
        <v>3.128017998017397</v>
      </c>
      <c r="M13" s="12">
        <v>7</v>
      </c>
      <c r="N13" s="22">
        <v>290237.09999999998</v>
      </c>
      <c r="O13" s="35">
        <f>100/$N$30*N13</f>
        <v>8.6676022638041879</v>
      </c>
      <c r="P13" s="12">
        <v>3</v>
      </c>
      <c r="Q13" s="22">
        <v>0</v>
      </c>
      <c r="R13" s="33">
        <f>100/$Q$30*Q13</f>
        <v>0</v>
      </c>
      <c r="S13" s="15"/>
      <c r="T13" s="22">
        <v>785</v>
      </c>
      <c r="U13" s="28">
        <f>100/$T$30*T13</f>
        <v>0.27569784920556872</v>
      </c>
      <c r="V13" s="14">
        <v>15</v>
      </c>
    </row>
    <row r="14" spans="1:22" customFormat="1" x14ac:dyDescent="0.2">
      <c r="A14" s="38" t="s">
        <v>17</v>
      </c>
      <c r="B14" s="21">
        <v>1404</v>
      </c>
      <c r="C14" s="28">
        <f>100/$B$30*B14</f>
        <v>3.4003061244260158</v>
      </c>
      <c r="D14" s="12">
        <v>10</v>
      </c>
      <c r="E14" s="21">
        <v>7688</v>
      </c>
      <c r="F14" s="28">
        <f>100/$E$30*E14</f>
        <v>6.7767327474503514</v>
      </c>
      <c r="G14" s="12">
        <v>5</v>
      </c>
      <c r="H14" s="22">
        <v>2928605.2</v>
      </c>
      <c r="I14" s="35">
        <f>100/$H$30*H14</f>
        <v>13.162517236244371</v>
      </c>
      <c r="J14" s="12">
        <v>3</v>
      </c>
      <c r="K14" s="22">
        <v>707153.7</v>
      </c>
      <c r="L14" s="35">
        <f>100/$K$30*K14</f>
        <v>4.5325359576361501</v>
      </c>
      <c r="M14" s="12">
        <v>6</v>
      </c>
      <c r="N14" s="22">
        <v>241065.5</v>
      </c>
      <c r="O14" s="35">
        <f>100/$N$30*N14</f>
        <v>7.1991481224319305</v>
      </c>
      <c r="P14" s="12">
        <v>6</v>
      </c>
      <c r="Q14" s="21">
        <v>1979600</v>
      </c>
      <c r="R14" s="33">
        <f>100/$Q$30*Q14</f>
        <v>65.667086844025732</v>
      </c>
      <c r="S14" s="13">
        <v>1</v>
      </c>
      <c r="T14" s="22">
        <v>786</v>
      </c>
      <c r="U14" s="28">
        <f>100/$T$30*T14</f>
        <v>0.27604905665678603</v>
      </c>
      <c r="V14" s="14">
        <v>14</v>
      </c>
    </row>
    <row r="15" spans="1:22" customFormat="1" x14ac:dyDescent="0.2">
      <c r="A15" s="38" t="s">
        <v>31</v>
      </c>
      <c r="B15" s="22">
        <v>242.9</v>
      </c>
      <c r="C15" s="28">
        <f>100/$B$30*B15</f>
        <v>0.58827233448937266</v>
      </c>
      <c r="D15" s="12">
        <v>23</v>
      </c>
      <c r="E15" s="21">
        <v>1153</v>
      </c>
      <c r="F15" s="28">
        <f>100/$E$30*E15</f>
        <v>1.0163336183416045</v>
      </c>
      <c r="G15" s="12">
        <v>18</v>
      </c>
      <c r="H15" s="22">
        <v>25183.45</v>
      </c>
      <c r="I15" s="35">
        <f>100/$H$30*H15</f>
        <v>0.11318616612887879</v>
      </c>
      <c r="J15" s="12">
        <v>25</v>
      </c>
      <c r="K15" s="21">
        <v>2391</v>
      </c>
      <c r="L15" s="35">
        <f>100/$K$30*K15</f>
        <v>1.532523053292097E-2</v>
      </c>
      <c r="M15" s="12">
        <v>25</v>
      </c>
      <c r="N15" s="22">
        <v>21909.45</v>
      </c>
      <c r="O15" s="35">
        <f>100/$N$30*N15</f>
        <v>0.6543009092176868</v>
      </c>
      <c r="P15" s="12">
        <v>21</v>
      </c>
      <c r="Q15" s="21">
        <v>0</v>
      </c>
      <c r="R15" s="33">
        <f>100/$Q$30*Q15</f>
        <v>0</v>
      </c>
      <c r="S15" s="13"/>
      <c r="T15" s="21">
        <v>883</v>
      </c>
      <c r="U15" s="28">
        <f>100/$T$30*T15</f>
        <v>0.31011617942486269</v>
      </c>
      <c r="V15" s="14">
        <v>13</v>
      </c>
    </row>
    <row r="16" spans="1:22" customFormat="1" x14ac:dyDescent="0.2">
      <c r="A16" s="38" t="s">
        <v>22</v>
      </c>
      <c r="B16" s="22">
        <v>2812.3</v>
      </c>
      <c r="C16" s="28">
        <f>100/$B$30*B16</f>
        <v>6.8110262918257014</v>
      </c>
      <c r="D16" s="12">
        <v>5</v>
      </c>
      <c r="E16" s="21">
        <v>5879</v>
      </c>
      <c r="F16" s="28">
        <f>100/$E$30*E16</f>
        <v>5.182155543998519</v>
      </c>
      <c r="G16" s="12">
        <v>7</v>
      </c>
      <c r="H16" s="22">
        <v>1172083.76</v>
      </c>
      <c r="I16" s="35">
        <f>100/$H$30*H16</f>
        <v>5.2678909036022024</v>
      </c>
      <c r="J16" s="12">
        <v>7</v>
      </c>
      <c r="K16" s="22">
        <v>1036032.8</v>
      </c>
      <c r="L16" s="35">
        <f>100/$K$30*K16</f>
        <v>6.6405025092712693</v>
      </c>
      <c r="M16" s="12">
        <v>5</v>
      </c>
      <c r="N16" s="22">
        <v>135145.66</v>
      </c>
      <c r="O16" s="35">
        <f>100/$N$30*N16</f>
        <v>4.0359720675244866</v>
      </c>
      <c r="P16" s="12">
        <v>10</v>
      </c>
      <c r="Q16" s="21">
        <v>0</v>
      </c>
      <c r="R16" s="33">
        <f>100/$Q$30*Q16</f>
        <v>0</v>
      </c>
      <c r="S16" s="13"/>
      <c r="T16" s="21">
        <v>905.3</v>
      </c>
      <c r="U16" s="28">
        <f>100/$T$30*T16</f>
        <v>0.31794810558700815</v>
      </c>
      <c r="V16" s="14">
        <v>12</v>
      </c>
    </row>
    <row r="17" spans="1:22" customFormat="1" x14ac:dyDescent="0.2">
      <c r="A17" s="38" t="s">
        <v>0</v>
      </c>
      <c r="B17" s="23">
        <v>282.3</v>
      </c>
      <c r="C17" s="28">
        <f>100/$B$30*B17</f>
        <v>0.6836940305736926</v>
      </c>
      <c r="D17" s="12">
        <v>21</v>
      </c>
      <c r="E17" s="21">
        <v>2512</v>
      </c>
      <c r="F17" s="28">
        <f>100/$E$30*E17</f>
        <v>2.2142498259098962</v>
      </c>
      <c r="G17" s="12">
        <v>15</v>
      </c>
      <c r="H17" s="22">
        <v>244791.62</v>
      </c>
      <c r="I17" s="35">
        <f>100/$H$30*H17</f>
        <v>1.1002076748133145</v>
      </c>
      <c r="J17" s="12">
        <v>15</v>
      </c>
      <c r="K17" s="21">
        <v>159870</v>
      </c>
      <c r="L17" s="35">
        <f>100/$K$30*K17</f>
        <v>1.0246945233367106</v>
      </c>
      <c r="M17" s="12">
        <v>12</v>
      </c>
      <c r="N17" s="22">
        <v>83853.62</v>
      </c>
      <c r="O17" s="35">
        <f>100/$N$30*N17</f>
        <v>2.5041933872002446</v>
      </c>
      <c r="P17" s="12">
        <v>13</v>
      </c>
      <c r="Q17" s="23">
        <v>0</v>
      </c>
      <c r="R17" s="33">
        <f>100/$Q$30*Q17</f>
        <v>0</v>
      </c>
      <c r="S17" s="14"/>
      <c r="T17" s="21">
        <v>1068</v>
      </c>
      <c r="U17" s="28">
        <f>100/$T$30*T17</f>
        <v>0.37508955790006043</v>
      </c>
      <c r="V17" s="14">
        <v>11</v>
      </c>
    </row>
    <row r="18" spans="1:22" customFormat="1" x14ac:dyDescent="0.2">
      <c r="A18" s="38" t="s">
        <v>23</v>
      </c>
      <c r="B18" s="21">
        <v>7105</v>
      </c>
      <c r="C18" s="28">
        <f>100/$B$30*B18</f>
        <v>17.207389611144475</v>
      </c>
      <c r="D18" s="12">
        <v>1</v>
      </c>
      <c r="E18" s="21">
        <v>3176</v>
      </c>
      <c r="F18" s="28">
        <f>100/$E$30*E18</f>
        <v>2.7995451620580534</v>
      </c>
      <c r="G18" s="12">
        <v>14</v>
      </c>
      <c r="H18" s="22">
        <v>2958902.11</v>
      </c>
      <c r="I18" s="35">
        <f>100/$H$30*H18</f>
        <v>13.298685675773175</v>
      </c>
      <c r="J18" s="12">
        <v>2</v>
      </c>
      <c r="K18" s="22">
        <v>2841763.05</v>
      </c>
      <c r="L18" s="35">
        <f>100/$K$30*K18</f>
        <v>18.214418176991476</v>
      </c>
      <c r="M18" s="12">
        <v>2</v>
      </c>
      <c r="N18" s="22">
        <v>115734.06</v>
      </c>
      <c r="O18" s="35">
        <f>100/$N$30*N18</f>
        <v>3.4562666194475127</v>
      </c>
      <c r="P18" s="12">
        <v>12</v>
      </c>
      <c r="Q18" s="21">
        <v>0</v>
      </c>
      <c r="R18" s="33">
        <f>100/$Q$30*Q18</f>
        <v>0</v>
      </c>
      <c r="S18" s="13"/>
      <c r="T18" s="21">
        <v>1405</v>
      </c>
      <c r="U18" s="28">
        <f>100/$T$30*T18</f>
        <v>0.49344646896028543</v>
      </c>
      <c r="V18" s="14">
        <v>10</v>
      </c>
    </row>
    <row r="19" spans="1:22" customFormat="1" x14ac:dyDescent="0.2">
      <c r="A19" s="38" t="s">
        <v>15</v>
      </c>
      <c r="B19" s="22">
        <v>790.4</v>
      </c>
      <c r="C19" s="28">
        <f>100/$B$30*B19</f>
        <v>1.9142464107879793</v>
      </c>
      <c r="D19" s="12">
        <v>16</v>
      </c>
      <c r="E19" s="21">
        <v>3760</v>
      </c>
      <c r="F19" s="28">
        <f>100/$E$30*E19</f>
        <v>3.3143229878269147</v>
      </c>
      <c r="G19" s="12">
        <v>12</v>
      </c>
      <c r="H19" s="22">
        <v>1270305.6100000001</v>
      </c>
      <c r="I19" s="35">
        <f>100/$H$30*H19</f>
        <v>5.7093456936165108</v>
      </c>
      <c r="J19" s="12">
        <v>6</v>
      </c>
      <c r="K19" s="22">
        <v>99685.5</v>
      </c>
      <c r="L19" s="35">
        <f>100/$K$30*K19</f>
        <v>0.638939049891047</v>
      </c>
      <c r="M19" s="12">
        <v>16</v>
      </c>
      <c r="N19" s="22">
        <v>133557.71</v>
      </c>
      <c r="O19" s="35">
        <f>100/$N$30*N19</f>
        <v>3.9885497393148679</v>
      </c>
      <c r="P19" s="12">
        <v>11</v>
      </c>
      <c r="Q19" s="21">
        <v>1035000</v>
      </c>
      <c r="R19" s="33">
        <f>100/$Q$30*Q19</f>
        <v>34.332913155974254</v>
      </c>
      <c r="S19" s="13">
        <v>2</v>
      </c>
      <c r="T19" s="22">
        <v>2062.4</v>
      </c>
      <c r="U19" s="28">
        <f>100/$T$30*T19</f>
        <v>0.72433024739052865</v>
      </c>
      <c r="V19" s="14">
        <v>9</v>
      </c>
    </row>
    <row r="20" spans="1:22" customFormat="1" x14ac:dyDescent="0.2">
      <c r="A20" s="38" t="s">
        <v>11</v>
      </c>
      <c r="B20" s="22">
        <v>1671.4</v>
      </c>
      <c r="C20" s="28">
        <f>100/$B$30*B20</f>
        <v>4.0479142851607151</v>
      </c>
      <c r="D20" s="12">
        <v>8</v>
      </c>
      <c r="E20" s="21">
        <v>7480</v>
      </c>
      <c r="F20" s="28">
        <f>100/$E$30*E20</f>
        <v>6.593387220464181</v>
      </c>
      <c r="G20" s="12">
        <v>6</v>
      </c>
      <c r="H20" s="22">
        <v>434395.6</v>
      </c>
      <c r="I20" s="35">
        <f>100/$H$30*H20</f>
        <v>1.9523763641301717</v>
      </c>
      <c r="J20" s="12">
        <v>12</v>
      </c>
      <c r="K20" s="22">
        <v>251700.91</v>
      </c>
      <c r="L20" s="35">
        <f>100/$K$30*K20</f>
        <v>1.6132891974470902</v>
      </c>
      <c r="M20" s="12">
        <v>11</v>
      </c>
      <c r="N20" s="22">
        <v>179166.69</v>
      </c>
      <c r="O20" s="35">
        <f>100/$N$30*N20</f>
        <v>5.3506102694738313</v>
      </c>
      <c r="P20" s="12">
        <v>8</v>
      </c>
      <c r="Q20" s="22">
        <v>0</v>
      </c>
      <c r="R20" s="33">
        <f>100/$Q$30*Q20</f>
        <v>0</v>
      </c>
      <c r="S20" s="15"/>
      <c r="T20" s="21">
        <v>3528</v>
      </c>
      <c r="U20" s="28">
        <f>100/$T$30*T20</f>
        <v>1.2390598878945815</v>
      </c>
      <c r="V20" s="14">
        <v>8</v>
      </c>
    </row>
    <row r="21" spans="1:22" customFormat="1" x14ac:dyDescent="0.2">
      <c r="A21" s="38" t="s">
        <v>30</v>
      </c>
      <c r="B21" s="22">
        <v>2030.7</v>
      </c>
      <c r="C21" s="28">
        <f>100/$B$30*B21</f>
        <v>4.9180923410768598</v>
      </c>
      <c r="D21" s="12">
        <v>6</v>
      </c>
      <c r="E21" s="21">
        <v>9503</v>
      </c>
      <c r="F21" s="28">
        <f>100/$E$30*E21</f>
        <v>8.3765987641806312</v>
      </c>
      <c r="G21" s="12">
        <v>4</v>
      </c>
      <c r="H21" s="22">
        <v>734537.93</v>
      </c>
      <c r="I21" s="35">
        <f>100/$H$30*H21</f>
        <v>3.3013559370516248</v>
      </c>
      <c r="J21" s="12">
        <v>9</v>
      </c>
      <c r="K21" s="22">
        <v>451302.40000000002</v>
      </c>
      <c r="L21" s="35">
        <f>100/$K$30*K21</f>
        <v>2.8926446340696415</v>
      </c>
      <c r="M21" s="12">
        <v>9</v>
      </c>
      <c r="N21" s="22">
        <v>276280.53000000003</v>
      </c>
      <c r="O21" s="35">
        <f>100/$N$30*N21</f>
        <v>8.2508051082133242</v>
      </c>
      <c r="P21" s="12">
        <v>4</v>
      </c>
      <c r="Q21" s="21">
        <v>0</v>
      </c>
      <c r="R21" s="33">
        <f>100/$Q$30*Q21</f>
        <v>0</v>
      </c>
      <c r="S21" s="13"/>
      <c r="T21" s="21">
        <v>6955</v>
      </c>
      <c r="U21" s="28">
        <f>100/$T$30*T21</f>
        <v>2.4426478232162174</v>
      </c>
      <c r="V21" s="14">
        <v>7</v>
      </c>
    </row>
    <row r="22" spans="1:22" customFormat="1" x14ac:dyDescent="0.2">
      <c r="A22" s="38" t="s">
        <v>16</v>
      </c>
      <c r="B22" s="22">
        <v>517.70000000000005</v>
      </c>
      <c r="C22" s="28">
        <f>100/$B$30*B22</f>
        <v>1.2538023366206186</v>
      </c>
      <c r="D22" s="12">
        <v>18</v>
      </c>
      <c r="E22" s="21">
        <v>4153</v>
      </c>
      <c r="F22" s="28">
        <f>100/$E$30*E22</f>
        <v>3.6607402575652066</v>
      </c>
      <c r="G22" s="12">
        <v>11</v>
      </c>
      <c r="H22" s="22">
        <v>227380.14</v>
      </c>
      <c r="I22" s="35">
        <f>100/$H$30*H22</f>
        <v>1.0219523655594336</v>
      </c>
      <c r="J22" s="12">
        <v>16</v>
      </c>
      <c r="K22" s="21">
        <v>130376</v>
      </c>
      <c r="L22" s="35">
        <f>100/$K$30*K22</f>
        <v>0.83565129902137358</v>
      </c>
      <c r="M22" s="12">
        <v>14</v>
      </c>
      <c r="N22" s="22">
        <v>84464.14</v>
      </c>
      <c r="O22" s="35">
        <f>100/$N$30*N22</f>
        <v>2.5224258755144464</v>
      </c>
      <c r="P22" s="12">
        <v>14</v>
      </c>
      <c r="Q22" s="21">
        <v>0</v>
      </c>
      <c r="R22" s="33">
        <f>100/$Q$30*Q22</f>
        <v>0</v>
      </c>
      <c r="S22" s="13"/>
      <c r="T22" s="21">
        <v>12540</v>
      </c>
      <c r="U22" s="28">
        <f>100/$T$30*T22</f>
        <v>4.4041414382647543</v>
      </c>
      <c r="V22" s="14">
        <v>6</v>
      </c>
    </row>
    <row r="23" spans="1:22" customFormat="1" x14ac:dyDescent="0.2">
      <c r="A23" s="38" t="s">
        <v>27</v>
      </c>
      <c r="B23" s="22">
        <v>1728.9</v>
      </c>
      <c r="C23" s="28">
        <f>100/$B$30*B23</f>
        <v>4.1871718365528059</v>
      </c>
      <c r="D23" s="12">
        <v>7</v>
      </c>
      <c r="E23" s="21">
        <v>10059</v>
      </c>
      <c r="F23" s="28">
        <f>100/$E$30*E23</f>
        <v>8.8666954613167377</v>
      </c>
      <c r="G23" s="12">
        <v>3</v>
      </c>
      <c r="H23" s="22">
        <v>465836.68</v>
      </c>
      <c r="I23" s="35">
        <f>100/$H$30*H23</f>
        <v>2.0936872371102986</v>
      </c>
      <c r="J23" s="12">
        <v>11</v>
      </c>
      <c r="K23" s="22">
        <v>106391.9</v>
      </c>
      <c r="L23" s="35">
        <f>100/$K$30*K23</f>
        <v>0.68192404614616242</v>
      </c>
      <c r="M23" s="12">
        <v>15</v>
      </c>
      <c r="N23" s="22">
        <v>346442.78</v>
      </c>
      <c r="O23" s="35">
        <f>100/$N$30*N23</f>
        <v>10.346121237452472</v>
      </c>
      <c r="P23" s="12">
        <v>2</v>
      </c>
      <c r="Q23" s="21">
        <v>0</v>
      </c>
      <c r="R23" s="33">
        <f>100/$Q$30*Q23</f>
        <v>0</v>
      </c>
      <c r="S23" s="13"/>
      <c r="T23" s="21">
        <v>13002</v>
      </c>
      <c r="U23" s="28">
        <f>100/$T$30*T23</f>
        <v>4.5663992807271399</v>
      </c>
      <c r="V23" s="14">
        <v>5</v>
      </c>
    </row>
    <row r="24" spans="1:22" customFormat="1" x14ac:dyDescent="0.2">
      <c r="A24" s="38" t="s">
        <v>33</v>
      </c>
      <c r="B24" s="22">
        <v>37</v>
      </c>
      <c r="C24" s="28">
        <f>100/$B$30*B24</f>
        <v>8.9609206982736889E-2</v>
      </c>
      <c r="D24" s="12">
        <v>26</v>
      </c>
      <c r="E24" s="21">
        <v>979</v>
      </c>
      <c r="F24" s="28">
        <f>100/$E$30*E24</f>
        <v>0.86295803326663556</v>
      </c>
      <c r="G24" s="12">
        <v>21</v>
      </c>
      <c r="H24" s="22">
        <v>77514.13</v>
      </c>
      <c r="I24" s="35">
        <f>100/$H$30*H24</f>
        <v>0.34838464132259511</v>
      </c>
      <c r="J24" s="12">
        <v>20</v>
      </c>
      <c r="K24" s="22">
        <v>220</v>
      </c>
      <c r="L24" s="35">
        <f>100/$K$30*K24</f>
        <v>1.4101006763875422E-3</v>
      </c>
      <c r="M24" s="12">
        <v>26</v>
      </c>
      <c r="N24" s="22">
        <v>47832.13</v>
      </c>
      <c r="O24" s="35">
        <f>100/$N$30*N24</f>
        <v>1.4284523869297765</v>
      </c>
      <c r="P24" s="12">
        <v>18</v>
      </c>
      <c r="Q24" s="21">
        <v>0</v>
      </c>
      <c r="R24" s="33">
        <f>100/$Q$30*Q24</f>
        <v>0</v>
      </c>
      <c r="S24" s="13"/>
      <c r="T24" s="21">
        <v>29462</v>
      </c>
      <c r="U24" s="28">
        <f>100/$T$30*T24</f>
        <v>10.347273927763652</v>
      </c>
      <c r="V24" s="14">
        <v>4</v>
      </c>
    </row>
    <row r="25" spans="1:22" customFormat="1" x14ac:dyDescent="0.2">
      <c r="A25" s="38" t="s">
        <v>12</v>
      </c>
      <c r="B25" s="22">
        <v>802.3</v>
      </c>
      <c r="C25" s="28">
        <f>100/$B$30*B25</f>
        <v>1.9430666692499947</v>
      </c>
      <c r="D25" s="12">
        <v>15</v>
      </c>
      <c r="E25" s="21">
        <v>3216</v>
      </c>
      <c r="F25" s="28">
        <f>100/$E$30*E25</f>
        <v>2.8348039172477018</v>
      </c>
      <c r="G25" s="12">
        <v>13</v>
      </c>
      <c r="H25" s="22">
        <v>180372.17</v>
      </c>
      <c r="I25" s="35">
        <f>100/$H$30*H25</f>
        <v>0.81067663082883268</v>
      </c>
      <c r="J25" s="12">
        <v>18</v>
      </c>
      <c r="K25" s="21">
        <v>58329</v>
      </c>
      <c r="L25" s="35">
        <f>100/$K$30*K25</f>
        <v>0.37386255615004066</v>
      </c>
      <c r="M25" s="12">
        <v>17</v>
      </c>
      <c r="N25" s="22">
        <v>71891.17</v>
      </c>
      <c r="O25" s="35">
        <f>100/$N$30*N25</f>
        <v>2.1469483668336395</v>
      </c>
      <c r="P25" s="12">
        <v>15</v>
      </c>
      <c r="Q25" s="21">
        <v>0</v>
      </c>
      <c r="R25" s="33">
        <f>100/$Q$30*Q25</f>
        <v>0</v>
      </c>
      <c r="S25" s="13"/>
      <c r="T25" s="21">
        <v>50152</v>
      </c>
      <c r="U25" s="28">
        <f>100/$T$30*T25</f>
        <v>17.613756093449279</v>
      </c>
      <c r="V25" s="14">
        <v>3</v>
      </c>
    </row>
    <row r="26" spans="1:22" customFormat="1" x14ac:dyDescent="0.2">
      <c r="A26" s="38" t="s">
        <v>10</v>
      </c>
      <c r="B26" s="22">
        <v>5224.8</v>
      </c>
      <c r="C26" s="28">
        <f>100/$B$30*B26</f>
        <v>12.653788774146046</v>
      </c>
      <c r="D26" s="12">
        <v>3</v>
      </c>
      <c r="E26" s="21">
        <v>5795</v>
      </c>
      <c r="F26" s="28">
        <f>100/$E$30*E26</f>
        <v>5.1081121581002584</v>
      </c>
      <c r="G26" s="12">
        <v>9</v>
      </c>
      <c r="H26" s="22">
        <v>5059558.46</v>
      </c>
      <c r="I26" s="35">
        <f>100/$H$30*H26</f>
        <v>22.740014747476383</v>
      </c>
      <c r="J26" s="12">
        <v>1</v>
      </c>
      <c r="K26" s="21">
        <v>4832991</v>
      </c>
      <c r="L26" s="35">
        <f>100/$K$30*K26</f>
        <v>30.977290354885927</v>
      </c>
      <c r="M26" s="12">
        <v>1</v>
      </c>
      <c r="N26" s="22">
        <v>166241.46</v>
      </c>
      <c r="O26" s="35">
        <f>100/$N$30*N26</f>
        <v>4.9646129148689582</v>
      </c>
      <c r="P26" s="12">
        <v>9</v>
      </c>
      <c r="Q26" s="21">
        <v>0</v>
      </c>
      <c r="R26" s="33">
        <f>100/$Q$30*Q26</f>
        <v>0</v>
      </c>
      <c r="S26" s="13"/>
      <c r="T26" s="21">
        <v>60326</v>
      </c>
      <c r="U26" s="28">
        <f>100/$T$30*T26</f>
        <v>21.186940702133935</v>
      </c>
      <c r="V26" s="14">
        <v>2</v>
      </c>
    </row>
    <row r="27" spans="1:22" customFormat="1" x14ac:dyDescent="0.2">
      <c r="A27" s="39" t="s">
        <v>13</v>
      </c>
      <c r="B27" s="24">
        <v>5959.4</v>
      </c>
      <c r="C27" s="29">
        <f>100/$B$30*B27</f>
        <v>14.432894813322221</v>
      </c>
      <c r="D27" s="16">
        <v>2</v>
      </c>
      <c r="E27" s="32">
        <v>14874</v>
      </c>
      <c r="F27" s="29">
        <f>100/$E$30*E27</f>
        <v>13.11096811727062</v>
      </c>
      <c r="G27" s="16">
        <v>1</v>
      </c>
      <c r="H27" s="24">
        <v>2249900.15</v>
      </c>
      <c r="I27" s="36">
        <f>100/$H$30*H27</f>
        <v>10.112100294093514</v>
      </c>
      <c r="J27" s="16">
        <v>4</v>
      </c>
      <c r="K27" s="32">
        <v>1689190</v>
      </c>
      <c r="L27" s="36">
        <f>100/$K$30*K27</f>
        <v>10.826945279759419</v>
      </c>
      <c r="M27" s="16">
        <v>4</v>
      </c>
      <c r="N27" s="24">
        <v>461472.85</v>
      </c>
      <c r="O27" s="36">
        <f>100/$N$30*N27</f>
        <v>13.781363992901564</v>
      </c>
      <c r="P27" s="16">
        <v>1</v>
      </c>
      <c r="Q27" s="32">
        <v>0</v>
      </c>
      <c r="R27" s="34">
        <f>100/$Q$30*Q27</f>
        <v>0</v>
      </c>
      <c r="S27" s="17"/>
      <c r="T27" s="24">
        <v>99237.3</v>
      </c>
      <c r="U27" s="29">
        <f>100/$T$30*T27</f>
        <v>34.852879198685081</v>
      </c>
      <c r="V27" s="18">
        <v>1</v>
      </c>
    </row>
    <row r="30" spans="1:22" s="5" customFormat="1" x14ac:dyDescent="0.2">
      <c r="A30" s="10" t="s">
        <v>34</v>
      </c>
      <c r="B30" s="25">
        <f>SUM(B$2:B$27)</f>
        <v>41290.400000000009</v>
      </c>
      <c r="C30" s="30"/>
      <c r="D30" s="7" t="s">
        <v>49</v>
      </c>
      <c r="E30" s="25">
        <f t="shared" ref="E30:T30" si="0">SUM(E$2:E$27)</f>
        <v>113447</v>
      </c>
      <c r="F30" s="30"/>
      <c r="G30" s="9"/>
      <c r="H30" s="25">
        <f t="shared" si="0"/>
        <v>22249583.019999996</v>
      </c>
      <c r="I30" s="30"/>
      <c r="J30" s="9"/>
      <c r="K30" s="25">
        <f t="shared" si="0"/>
        <v>15601722.890000001</v>
      </c>
      <c r="L30" s="30"/>
      <c r="M30" s="9"/>
      <c r="N30" s="25">
        <f>SUM(N$2:N$27)</f>
        <v>3348528.1299999994</v>
      </c>
      <c r="O30" s="30"/>
      <c r="P30" s="9"/>
      <c r="Q30" s="25">
        <f t="shared" si="0"/>
        <v>3014600</v>
      </c>
      <c r="R30" s="30"/>
      <c r="S30" s="9"/>
      <c r="T30" s="25">
        <f t="shared" si="0"/>
        <v>284732</v>
      </c>
      <c r="U30" s="30"/>
      <c r="V30" s="9"/>
    </row>
    <row r="31" spans="1:22" customFormat="1" x14ac:dyDescent="0.2">
      <c r="A31" s="11"/>
      <c r="B31" s="26"/>
      <c r="C31" s="31"/>
      <c r="D31" s="8" t="s">
        <v>50</v>
      </c>
      <c r="E31" s="26"/>
      <c r="F31" s="31"/>
      <c r="G31" s="8"/>
      <c r="H31" s="26"/>
      <c r="I31" s="31"/>
      <c r="J31" s="8"/>
      <c r="K31" s="26"/>
      <c r="L31" s="31"/>
      <c r="M31" s="8"/>
      <c r="N31" s="26"/>
      <c r="O31" s="31"/>
      <c r="P31" s="8"/>
      <c r="Q31" s="26"/>
      <c r="R31" s="31"/>
      <c r="S31" s="8"/>
      <c r="T31" s="26"/>
      <c r="U31" s="31"/>
      <c r="V31" s="8"/>
    </row>
    <row r="32" spans="1:22" x14ac:dyDescent="0.2">
      <c r="E32" s="2"/>
      <c r="F32" s="2"/>
      <c r="G32" s="2"/>
    </row>
    <row r="33" spans="1:20" x14ac:dyDescent="0.2">
      <c r="H33" s="3">
        <f>SUM(K33,N33,Q33,T33)</f>
        <v>100.00000000000003</v>
      </c>
      <c r="K33" s="37">
        <f>100/H30*K30</f>
        <v>70.121416999031936</v>
      </c>
      <c r="L33" s="37"/>
      <c r="M33" s="37"/>
      <c r="N33" s="37">
        <f>100/H30*N30</f>
        <v>15.049846673486108</v>
      </c>
      <c r="O33" s="37"/>
      <c r="P33" s="37"/>
      <c r="Q33" s="37">
        <f>100/H30*Q30</f>
        <v>13.549017962674613</v>
      </c>
      <c r="R33" s="37"/>
      <c r="S33" s="37"/>
      <c r="T33" s="37">
        <f>100/H30*T30</f>
        <v>1.2797183648073602</v>
      </c>
    </row>
    <row r="36" spans="1:20" x14ac:dyDescent="0.2">
      <c r="A36" s="1"/>
    </row>
    <row r="38" spans="1:20" x14ac:dyDescent="0.2">
      <c r="A38" s="1"/>
    </row>
  </sheetData>
  <autoFilter ref="A1:V27" xr:uid="{77737A5C-DA00-C046-843C-363776A3F687}">
    <sortState xmlns:xlrd2="http://schemas.microsoft.com/office/spreadsheetml/2017/richdata2" ref="A2:V27">
      <sortCondition ref="U1:U27"/>
    </sortState>
  </autoFilter>
  <mergeCells count="8">
    <mergeCell ref="Q30:Q31"/>
    <mergeCell ref="T30:T31"/>
    <mergeCell ref="A30:A31"/>
    <mergeCell ref="B30:B31"/>
    <mergeCell ref="E30:E31"/>
    <mergeCell ref="H30:H31"/>
    <mergeCell ref="K30:K31"/>
    <mergeCell ref="N30:N3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2021-05-16T15:16:08Z</dcterms:created>
  <dcterms:modified xsi:type="dcterms:W3CDTF">2021-05-28T14:05:28Z</dcterms:modified>
</cp:coreProperties>
</file>